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3CAFB069-90DC-42F2-986E-3D78254D915C}" xr6:coauthVersionLast="47" xr6:coauthVersionMax="47" xr10:uidLastSave="{00000000-0000-0000-0000-000000000000}"/>
  <bookViews>
    <workbookView xWindow="-120" yWindow="-105" windowWidth="15990" windowHeight="1239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Лист1!$A$3:$L$25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1" l="1"/>
  <c r="L19" i="1"/>
  <c r="J20" i="1"/>
  <c r="J19" i="1"/>
  <c r="H19" i="1"/>
  <c r="H20" i="1"/>
  <c r="F20" i="1"/>
  <c r="F19" i="1"/>
  <c r="K18" i="1"/>
  <c r="L18" i="1" s="1"/>
  <c r="K17" i="1"/>
  <c r="I18" i="1"/>
  <c r="I17" i="1"/>
  <c r="G18" i="1"/>
  <c r="G17" i="1"/>
  <c r="H17" i="1" s="1"/>
  <c r="E18" i="1"/>
  <c r="F18" i="1" s="1"/>
  <c r="E17" i="1"/>
  <c r="F17" i="1" s="1"/>
  <c r="K16" i="1"/>
  <c r="L16" i="1" s="1"/>
  <c r="K15" i="1"/>
  <c r="L15" i="1" s="1"/>
  <c r="I16" i="1"/>
  <c r="I15" i="1"/>
  <c r="G16" i="1"/>
  <c r="H16" i="1" s="1"/>
  <c r="G15" i="1"/>
  <c r="H15" i="1" s="1"/>
  <c r="E16" i="1"/>
  <c r="F16" i="1" s="1"/>
  <c r="E15" i="1"/>
  <c r="F15" i="1" s="1"/>
  <c r="K13" i="1"/>
  <c r="I14" i="1"/>
  <c r="J14" i="1" s="1"/>
  <c r="I13" i="1"/>
  <c r="J13" i="1" s="1"/>
  <c r="G14" i="1"/>
  <c r="G13" i="1"/>
  <c r="H13" i="1" s="1"/>
  <c r="E14" i="1"/>
  <c r="F14" i="1" s="1"/>
  <c r="E13" i="1"/>
  <c r="F13" i="1" s="1"/>
  <c r="K12" i="1"/>
  <c r="K11" i="1"/>
  <c r="L11" i="1" s="1"/>
  <c r="I12" i="1"/>
  <c r="I11" i="1"/>
  <c r="G12" i="1"/>
  <c r="G11" i="1"/>
  <c r="H11" i="1" s="1"/>
  <c r="E12" i="1"/>
  <c r="E11" i="1"/>
  <c r="F11" i="1" s="1"/>
  <c r="J18" i="1"/>
  <c r="J17" i="1"/>
  <c r="J16" i="1"/>
  <c r="J15" i="1"/>
  <c r="J12" i="1"/>
  <c r="J11" i="1"/>
  <c r="J10" i="1"/>
  <c r="J9" i="1"/>
  <c r="H18" i="1"/>
  <c r="H14" i="1"/>
  <c r="H12" i="1"/>
  <c r="H10" i="1"/>
  <c r="H9" i="1"/>
  <c r="L10" i="1"/>
  <c r="L12" i="1"/>
  <c r="L13" i="1"/>
  <c r="L14" i="1"/>
  <c r="L17" i="1"/>
  <c r="F10" i="1"/>
  <c r="F12" i="1"/>
  <c r="F9" i="1"/>
  <c r="L9" i="1"/>
</calcChain>
</file>

<file path=xl/sharedStrings.xml><?xml version="1.0" encoding="utf-8"?>
<sst xmlns="http://schemas.openxmlformats.org/spreadsheetml/2006/main" count="36" uniqueCount="22">
  <si>
    <t xml:space="preserve">Таблица </t>
  </si>
  <si>
    <t xml:space="preserve">максимальных нагрузок силовых трансформаторов по  подстанциям Мкр. Репино по результатам замеров зимнего и летнего режимного дня </t>
  </si>
  <si>
    <t>№№</t>
  </si>
  <si>
    <t>Наименование подстанции</t>
  </si>
  <si>
    <t>Диспетчерское наименование      трансформатора,               мощность, КВА,  ступень</t>
  </si>
  <si>
    <t>Номинальная мощность, обмотки тр-ра %</t>
  </si>
  <si>
    <t>Максимальная загрузка трансформаторов по ПС</t>
  </si>
  <si>
    <t>МВА</t>
  </si>
  <si>
    <t>%</t>
  </si>
  <si>
    <t>ТП-1601п</t>
  </si>
  <si>
    <t>1000/6/0,4</t>
  </si>
  <si>
    <t xml:space="preserve"> </t>
  </si>
  <si>
    <t>ТП-2198п</t>
  </si>
  <si>
    <t>ТП-2229п</t>
  </si>
  <si>
    <t>ТП-2244п</t>
  </si>
  <si>
    <t>ТП-2252п</t>
  </si>
  <si>
    <t>максимальных нагрузок силовых трансформаторов по подстанциям Мкр. Репино и ПС "ЗИП"                                                                                                                                                   по результатам замеров зимнего и летнего режимного дня</t>
  </si>
  <si>
    <t>ПС ЗИП</t>
  </si>
  <si>
    <t>110/35/10/6</t>
  </si>
  <si>
    <t>Летний режимный день</t>
  </si>
  <si>
    <t xml:space="preserve">Дополнительный летний режимный день </t>
  </si>
  <si>
    <t>Зимний режимный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</si>
</sst>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zoomScaleNormal="100" workbookViewId="0">
      <selection activeCell="E10" sqref="E10"/>
    </sheetView>
  </sheetViews>
  <sheetFormatPr defaultRowHeight="15" x14ac:dyDescent="0.25"/>
  <cols>
    <col min="2" max="2" width="12.42578125" customWidth="1"/>
    <col min="3" max="3" width="13.28515625" customWidth="1"/>
    <col min="5" max="5" width="18.28515625" customWidth="1"/>
    <col min="12" max="12" width="9.140625" customWidth="1"/>
    <col min="13" max="13" width="58.28515625" customWidth="1"/>
  </cols>
  <sheetData>
    <row r="1" spans="1:12" ht="22.5" customHeight="1" x14ac:dyDescent="0.3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19" customFormat="1" ht="23.25" hidden="1" x14ac:dyDescent="0.35">
      <c r="A2" s="19" t="s">
        <v>1</v>
      </c>
    </row>
    <row r="3" spans="1:12" ht="15" customHeight="1" x14ac:dyDescent="0.25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35" x14ac:dyDescent="0.25">
      <c r="A6" s="1" t="s">
        <v>2</v>
      </c>
      <c r="B6" s="2" t="s">
        <v>3</v>
      </c>
      <c r="C6" s="2" t="s">
        <v>4</v>
      </c>
      <c r="D6" s="2" t="s">
        <v>5</v>
      </c>
      <c r="E6" s="20" t="s">
        <v>19</v>
      </c>
      <c r="F6" s="20"/>
      <c r="G6" s="20" t="s">
        <v>20</v>
      </c>
      <c r="H6" s="20"/>
      <c r="I6" s="20" t="s">
        <v>21</v>
      </c>
      <c r="J6" s="20"/>
      <c r="K6" s="20" t="s">
        <v>6</v>
      </c>
      <c r="L6" s="20"/>
    </row>
    <row r="7" spans="1:12" ht="15.75" x14ac:dyDescent="0.25">
      <c r="A7" s="3"/>
      <c r="B7" s="4"/>
      <c r="C7" s="4"/>
      <c r="D7" s="4"/>
      <c r="E7" s="5" t="s">
        <v>7</v>
      </c>
      <c r="F7" s="5" t="s">
        <v>8</v>
      </c>
      <c r="G7" s="5" t="s">
        <v>7</v>
      </c>
      <c r="H7" s="5" t="s">
        <v>8</v>
      </c>
      <c r="I7" s="5" t="s">
        <v>7</v>
      </c>
      <c r="J7" s="5" t="s">
        <v>8</v>
      </c>
      <c r="K7" s="5" t="s">
        <v>7</v>
      </c>
      <c r="L7" s="5" t="s">
        <v>8</v>
      </c>
    </row>
    <row r="8" spans="1:12" x14ac:dyDescent="0.25">
      <c r="A8" s="6">
        <v>1</v>
      </c>
      <c r="B8" s="7">
        <v>2</v>
      </c>
      <c r="C8" s="7">
        <v>3</v>
      </c>
      <c r="D8" s="7">
        <v>4</v>
      </c>
      <c r="E8" s="8">
        <v>9</v>
      </c>
      <c r="F8" s="8">
        <v>10</v>
      </c>
      <c r="G8" s="8">
        <v>9</v>
      </c>
      <c r="H8" s="8">
        <v>10</v>
      </c>
      <c r="I8" s="8">
        <v>9</v>
      </c>
      <c r="J8" s="8">
        <v>10</v>
      </c>
      <c r="K8" s="8">
        <v>9</v>
      </c>
      <c r="L8" s="8">
        <v>10</v>
      </c>
    </row>
    <row r="9" spans="1:12" s="24" customFormat="1" ht="15.75" x14ac:dyDescent="0.25">
      <c r="A9" s="20">
        <v>1</v>
      </c>
      <c r="B9" s="20" t="s">
        <v>9</v>
      </c>
      <c r="C9" s="18" t="s">
        <v>10</v>
      </c>
      <c r="D9" s="18" t="s">
        <v>11</v>
      </c>
      <c r="E9" s="9">
        <v>0.64700000000000002</v>
      </c>
      <c r="F9" s="10">
        <f>E9*100</f>
        <v>64.7</v>
      </c>
      <c r="G9" s="9">
        <v>0.65200000000000002</v>
      </c>
      <c r="H9" s="10">
        <f t="shared" ref="H9:H18" si="0">G9*100</f>
        <v>65.2</v>
      </c>
      <c r="I9" s="9">
        <v>0.56100000000000005</v>
      </c>
      <c r="J9" s="10">
        <f t="shared" ref="J9:J18" si="1">I9*100</f>
        <v>56.100000000000009</v>
      </c>
      <c r="K9" s="9">
        <v>0.65200000000000002</v>
      </c>
      <c r="L9" s="10">
        <f>K9*100</f>
        <v>65.2</v>
      </c>
    </row>
    <row r="10" spans="1:12" s="24" customFormat="1" ht="15.75" x14ac:dyDescent="0.25">
      <c r="A10" s="20"/>
      <c r="B10" s="20"/>
      <c r="C10" s="18">
        <v>0.4</v>
      </c>
      <c r="D10" s="18">
        <v>100</v>
      </c>
      <c r="E10" s="9">
        <v>0.64700000000000002</v>
      </c>
      <c r="F10" s="10">
        <f t="shared" ref="F10:F18" si="2">E10*100</f>
        <v>64.7</v>
      </c>
      <c r="G10" s="9">
        <v>0.65200000000000002</v>
      </c>
      <c r="H10" s="10">
        <f t="shared" si="0"/>
        <v>65.2</v>
      </c>
      <c r="I10" s="9">
        <v>0.56100000000000005</v>
      </c>
      <c r="J10" s="10">
        <f t="shared" si="1"/>
        <v>56.100000000000009</v>
      </c>
      <c r="K10" s="9">
        <v>0.65200000000000002</v>
      </c>
      <c r="L10" s="10">
        <f t="shared" ref="L10:L18" si="3">K10*100</f>
        <v>65.2</v>
      </c>
    </row>
    <row r="11" spans="1:12" s="24" customFormat="1" ht="15.75" x14ac:dyDescent="0.25">
      <c r="A11" s="20">
        <v>2</v>
      </c>
      <c r="B11" s="20" t="s">
        <v>12</v>
      </c>
      <c r="C11" s="18" t="s">
        <v>10</v>
      </c>
      <c r="D11" s="18"/>
      <c r="E11" s="9">
        <f>0.62+0.044</f>
        <v>0.66400000000000003</v>
      </c>
      <c r="F11" s="10">
        <f t="shared" si="2"/>
        <v>66.400000000000006</v>
      </c>
      <c r="G11" s="9">
        <f>0.623+0.044</f>
        <v>0.66700000000000004</v>
      </c>
      <c r="H11" s="10">
        <f t="shared" si="0"/>
        <v>66.7</v>
      </c>
      <c r="I11" s="9">
        <f>0.594+0.044</f>
        <v>0.63800000000000001</v>
      </c>
      <c r="J11" s="10">
        <f t="shared" si="1"/>
        <v>63.800000000000004</v>
      </c>
      <c r="K11" s="9">
        <f>0.623+0.044</f>
        <v>0.66700000000000004</v>
      </c>
      <c r="L11" s="10">
        <f t="shared" si="3"/>
        <v>66.7</v>
      </c>
    </row>
    <row r="12" spans="1:12" s="24" customFormat="1" ht="15.75" x14ac:dyDescent="0.25">
      <c r="A12" s="20"/>
      <c r="B12" s="20"/>
      <c r="C12" s="18">
        <v>0.4</v>
      </c>
      <c r="D12" s="18">
        <v>100</v>
      </c>
      <c r="E12" s="9">
        <f>0.62+0.044</f>
        <v>0.66400000000000003</v>
      </c>
      <c r="F12" s="10">
        <f t="shared" si="2"/>
        <v>66.400000000000006</v>
      </c>
      <c r="G12" s="9">
        <f>0.623+0.044</f>
        <v>0.66700000000000004</v>
      </c>
      <c r="H12" s="10">
        <f t="shared" si="0"/>
        <v>66.7</v>
      </c>
      <c r="I12" s="9">
        <f>0.594+0.044</f>
        <v>0.63800000000000001</v>
      </c>
      <c r="J12" s="10">
        <f t="shared" si="1"/>
        <v>63.800000000000004</v>
      </c>
      <c r="K12" s="9">
        <f>0.623+0.044</f>
        <v>0.66700000000000004</v>
      </c>
      <c r="L12" s="10">
        <f t="shared" si="3"/>
        <v>66.7</v>
      </c>
    </row>
    <row r="13" spans="1:12" s="24" customFormat="1" ht="15.75" x14ac:dyDescent="0.25">
      <c r="A13" s="20">
        <v>3</v>
      </c>
      <c r="B13" s="20" t="s">
        <v>13</v>
      </c>
      <c r="C13" s="18" t="s">
        <v>10</v>
      </c>
      <c r="D13" s="18" t="s">
        <v>11</v>
      </c>
      <c r="E13" s="9">
        <f>0.589+0.044</f>
        <v>0.63300000000000001</v>
      </c>
      <c r="F13" s="10">
        <f t="shared" si="2"/>
        <v>63.3</v>
      </c>
      <c r="G13" s="9">
        <f>0.587+0.044</f>
        <v>0.63100000000000001</v>
      </c>
      <c r="H13" s="10">
        <f t="shared" si="0"/>
        <v>63.1</v>
      </c>
      <c r="I13" s="9">
        <f>0.531+0.044</f>
        <v>0.57500000000000007</v>
      </c>
      <c r="J13" s="10">
        <f t="shared" si="1"/>
        <v>57.500000000000007</v>
      </c>
      <c r="K13" s="9">
        <f>0.589+0.044</f>
        <v>0.63300000000000001</v>
      </c>
      <c r="L13" s="10">
        <f t="shared" si="3"/>
        <v>63.3</v>
      </c>
    </row>
    <row r="14" spans="1:12" s="24" customFormat="1" ht="15.75" x14ac:dyDescent="0.25">
      <c r="A14" s="20"/>
      <c r="B14" s="20"/>
      <c r="C14" s="18">
        <v>0.4</v>
      </c>
      <c r="D14" s="18">
        <v>100</v>
      </c>
      <c r="E14" s="9">
        <f>0.589+0.044</f>
        <v>0.63300000000000001</v>
      </c>
      <c r="F14" s="10">
        <f t="shared" si="2"/>
        <v>63.3</v>
      </c>
      <c r="G14" s="9">
        <f>0.587+0.044</f>
        <v>0.63100000000000001</v>
      </c>
      <c r="H14" s="10">
        <f t="shared" si="0"/>
        <v>63.1</v>
      </c>
      <c r="I14" s="9">
        <f>0.531+0.044</f>
        <v>0.57500000000000007</v>
      </c>
      <c r="J14" s="10">
        <f t="shared" si="1"/>
        <v>57.500000000000007</v>
      </c>
      <c r="K14" s="11">
        <v>0.58899999999999997</v>
      </c>
      <c r="L14" s="10">
        <f t="shared" si="3"/>
        <v>58.9</v>
      </c>
    </row>
    <row r="15" spans="1:12" s="24" customFormat="1" ht="15.75" x14ac:dyDescent="0.25">
      <c r="A15" s="20">
        <v>4</v>
      </c>
      <c r="B15" s="20" t="s">
        <v>14</v>
      </c>
      <c r="C15" s="18" t="s">
        <v>10</v>
      </c>
      <c r="D15" s="18" t="s">
        <v>11</v>
      </c>
      <c r="E15" s="9">
        <f>0.601+0.044</f>
        <v>0.64500000000000002</v>
      </c>
      <c r="F15" s="10">
        <f t="shared" si="2"/>
        <v>64.5</v>
      </c>
      <c r="G15" s="9">
        <f>0.603+0.044</f>
        <v>0.64700000000000002</v>
      </c>
      <c r="H15" s="10">
        <f t="shared" si="0"/>
        <v>64.7</v>
      </c>
      <c r="I15" s="9">
        <f>0.586+0.044</f>
        <v>0.63</v>
      </c>
      <c r="J15" s="10">
        <f t="shared" si="1"/>
        <v>63</v>
      </c>
      <c r="K15" s="9">
        <f>0.603+0.044</f>
        <v>0.64700000000000002</v>
      </c>
      <c r="L15" s="10">
        <f t="shared" si="3"/>
        <v>64.7</v>
      </c>
    </row>
    <row r="16" spans="1:12" s="24" customFormat="1" ht="15.75" x14ac:dyDescent="0.25">
      <c r="A16" s="20"/>
      <c r="B16" s="20"/>
      <c r="C16" s="18">
        <v>0.4</v>
      </c>
      <c r="D16" s="18">
        <v>100</v>
      </c>
      <c r="E16" s="9">
        <f>0.601+0.044</f>
        <v>0.64500000000000002</v>
      </c>
      <c r="F16" s="10">
        <f t="shared" si="2"/>
        <v>64.5</v>
      </c>
      <c r="G16" s="9">
        <f>0.603+0.044</f>
        <v>0.64700000000000002</v>
      </c>
      <c r="H16" s="10">
        <f t="shared" si="0"/>
        <v>64.7</v>
      </c>
      <c r="I16" s="9">
        <f>0.586+0.044</f>
        <v>0.63</v>
      </c>
      <c r="J16" s="10">
        <f t="shared" si="1"/>
        <v>63</v>
      </c>
      <c r="K16" s="9">
        <f>0.603+0.044</f>
        <v>0.64700000000000002</v>
      </c>
      <c r="L16" s="10">
        <f t="shared" si="3"/>
        <v>64.7</v>
      </c>
    </row>
    <row r="17" spans="1:12" s="24" customFormat="1" ht="15.75" x14ac:dyDescent="0.25">
      <c r="A17" s="20">
        <v>5</v>
      </c>
      <c r="B17" s="20" t="s">
        <v>15</v>
      </c>
      <c r="C17" s="18" t="s">
        <v>10</v>
      </c>
      <c r="D17" s="18" t="s">
        <v>11</v>
      </c>
      <c r="E17" s="9">
        <f>0.642+0.044</f>
        <v>0.68600000000000005</v>
      </c>
      <c r="F17" s="10">
        <f t="shared" si="2"/>
        <v>68.600000000000009</v>
      </c>
      <c r="G17" s="9">
        <f>0.641+0.044</f>
        <v>0.68500000000000005</v>
      </c>
      <c r="H17" s="10">
        <f t="shared" si="0"/>
        <v>68.5</v>
      </c>
      <c r="I17" s="9">
        <f>0.593+0.044</f>
        <v>0.63700000000000001</v>
      </c>
      <c r="J17" s="10">
        <f t="shared" si="1"/>
        <v>63.7</v>
      </c>
      <c r="K17" s="9">
        <f>0.642+0.044</f>
        <v>0.68600000000000005</v>
      </c>
      <c r="L17" s="10">
        <f t="shared" si="3"/>
        <v>68.600000000000009</v>
      </c>
    </row>
    <row r="18" spans="1:12" s="24" customFormat="1" ht="15.75" x14ac:dyDescent="0.25">
      <c r="A18" s="20"/>
      <c r="B18" s="20"/>
      <c r="C18" s="18">
        <v>0.4</v>
      </c>
      <c r="D18" s="18">
        <v>100</v>
      </c>
      <c r="E18" s="9">
        <f>0.642+0.044</f>
        <v>0.68600000000000005</v>
      </c>
      <c r="F18" s="10">
        <f t="shared" si="2"/>
        <v>68.600000000000009</v>
      </c>
      <c r="G18" s="9">
        <f>0.641+0.044</f>
        <v>0.68500000000000005</v>
      </c>
      <c r="H18" s="10">
        <f t="shared" si="0"/>
        <v>68.5</v>
      </c>
      <c r="I18" s="11">
        <f>0.593+0.044</f>
        <v>0.63700000000000001</v>
      </c>
      <c r="J18" s="10">
        <f t="shared" si="1"/>
        <v>63.7</v>
      </c>
      <c r="K18" s="9">
        <f>0.642+0.044</f>
        <v>0.68600000000000005</v>
      </c>
      <c r="L18" s="10">
        <f t="shared" si="3"/>
        <v>68.600000000000009</v>
      </c>
    </row>
    <row r="19" spans="1:12" ht="15.75" x14ac:dyDescent="0.25">
      <c r="A19" s="20">
        <v>6</v>
      </c>
      <c r="B19" s="20" t="s">
        <v>17</v>
      </c>
      <c r="C19" s="12" t="s">
        <v>18</v>
      </c>
      <c r="D19" s="12" t="s">
        <v>11</v>
      </c>
      <c r="E19" s="9">
        <v>20.753</v>
      </c>
      <c r="F19" s="23">
        <f>E19/25*100</f>
        <v>83.012</v>
      </c>
      <c r="G19" s="9">
        <v>20.754000000000001</v>
      </c>
      <c r="H19" s="23">
        <f>G19/25*100</f>
        <v>83.016000000000005</v>
      </c>
      <c r="I19" s="9">
        <v>20.693000000000001</v>
      </c>
      <c r="J19" s="23">
        <f>I19/25*100</f>
        <v>82.772000000000006</v>
      </c>
      <c r="K19" s="9">
        <v>20.754000000000001</v>
      </c>
      <c r="L19" s="23">
        <f>K19/25*100</f>
        <v>83.016000000000005</v>
      </c>
    </row>
    <row r="20" spans="1:12" ht="15.75" x14ac:dyDescent="0.25">
      <c r="A20" s="20"/>
      <c r="B20" s="20"/>
      <c r="C20" s="9">
        <v>10.6</v>
      </c>
      <c r="D20" s="12">
        <v>90</v>
      </c>
      <c r="E20" s="9">
        <v>20.751000000000001</v>
      </c>
      <c r="F20" s="23">
        <f>E20/25*100</f>
        <v>83.004000000000005</v>
      </c>
      <c r="G20" s="9">
        <v>20.751999999999999</v>
      </c>
      <c r="H20" s="23">
        <f>G20/25*100</f>
        <v>83.007999999999996</v>
      </c>
      <c r="I20" s="11">
        <v>20.690999999999999</v>
      </c>
      <c r="J20" s="23">
        <f>I20/25*100</f>
        <v>82.763999999999996</v>
      </c>
      <c r="K20" s="9">
        <v>20.751999999999999</v>
      </c>
      <c r="L20" s="23">
        <f>K20/25*100</f>
        <v>83.007999999999996</v>
      </c>
    </row>
    <row r="21" spans="1:12" ht="15.75" x14ac:dyDescent="0.25">
      <c r="A21" s="13"/>
      <c r="B21" s="13"/>
      <c r="C21" s="17"/>
      <c r="D21" s="13"/>
      <c r="E21" s="14"/>
      <c r="F21" s="15"/>
      <c r="G21" s="14"/>
      <c r="H21" s="15"/>
      <c r="I21" s="14"/>
      <c r="J21" s="15"/>
      <c r="K21" s="14"/>
      <c r="L21" s="15"/>
    </row>
    <row r="22" spans="1:12" ht="15.75" x14ac:dyDescent="0.25">
      <c r="A22" s="13"/>
      <c r="B22" s="13"/>
      <c r="C22" s="17"/>
      <c r="D22" s="13"/>
      <c r="E22" s="14"/>
      <c r="F22" s="15"/>
      <c r="G22" s="14"/>
      <c r="H22" s="15"/>
      <c r="I22" s="14"/>
      <c r="J22" s="15"/>
      <c r="K22" s="14"/>
      <c r="L22" s="15"/>
    </row>
    <row r="23" spans="1:12" ht="15.75" x14ac:dyDescent="0.25">
      <c r="A23" s="13"/>
      <c r="B23" s="13"/>
      <c r="C23" s="17"/>
      <c r="D23" s="13"/>
      <c r="E23" s="14"/>
      <c r="F23" s="15"/>
      <c r="G23" s="14"/>
      <c r="H23" s="15"/>
      <c r="I23" s="14"/>
      <c r="J23" s="15"/>
      <c r="K23" s="14"/>
      <c r="L23" s="15"/>
    </row>
    <row r="24" spans="1:12" ht="15.75" customHeight="1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ht="15" customHeight="1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ht="15" customHeight="1" x14ac:dyDescent="0.3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15" customHeight="1" x14ac:dyDescent="0.3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</sheetData>
  <mergeCells count="20">
    <mergeCell ref="A19:A20"/>
    <mergeCell ref="B19:B20"/>
    <mergeCell ref="A24:L25"/>
    <mergeCell ref="A15:A16"/>
    <mergeCell ref="B15:B16"/>
    <mergeCell ref="A17:A18"/>
    <mergeCell ref="B17:B18"/>
    <mergeCell ref="A9:A10"/>
    <mergeCell ref="B9:B10"/>
    <mergeCell ref="A13:A14"/>
    <mergeCell ref="B13:B14"/>
    <mergeCell ref="A2:XFD2"/>
    <mergeCell ref="A3:L5"/>
    <mergeCell ref="A11:A12"/>
    <mergeCell ref="B11:B12"/>
    <mergeCell ref="A1:L1"/>
    <mergeCell ref="E6:F6"/>
    <mergeCell ref="G6:H6"/>
    <mergeCell ref="I6:J6"/>
    <mergeCell ref="K6:L6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2021-12-29T07:36:59Z</dcterms:modified>
</cp:coreProperties>
</file>